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11760" activeTab="17"/>
  </bookViews>
  <sheets>
    <sheet name="Legenda" sheetId="5" r:id="rId1"/>
    <sheet name="1.Mono(Acq. atti o Prosc.)" sheetId="15" r:id="rId2"/>
    <sheet name="2. Mono (Direttissima)" sheetId="8" r:id="rId3"/>
    <sheet name="3. Mono (Patr. Ord. semplice)" sheetId="9" r:id="rId4"/>
    <sheet name="4. Mono (Patteggiamento)" sheetId="10" r:id="rId5"/>
    <sheet name="5. Mono (Abbreviato)" sheetId="11" r:id="rId6"/>
    <sheet name="6. Mono(Patr.Ord. o Abbr.Cond.)" sheetId="12" r:id="rId7"/>
    <sheet name="7. Coll (Riesami e Mis. Prev.)" sheetId="14" r:id="rId8"/>
    <sheet name="8. Coll (Acq. atti o Prosc.)" sheetId="20" r:id="rId9"/>
    <sheet name="9. Coll (Direttissima)" sheetId="21" r:id="rId10"/>
    <sheet name="10. Coll (Patteggiamento)" sheetId="22" r:id="rId11"/>
    <sheet name="11. Coll (Abbr. cond. o Ord.)" sheetId="23" r:id="rId12"/>
    <sheet name="12. GIPGUP (Ud. prel.)" sheetId="24" r:id="rId13"/>
    <sheet name="13. GIPGUP (Patteggiamento)" sheetId="25" r:id="rId14"/>
    <sheet name="14. GIPGUP (Abbreviato)" sheetId="26" r:id="rId15"/>
    <sheet name="15. GIPGUP (Abbreviato Cond)" sheetId="27" r:id="rId16"/>
    <sheet name="16. GDP (NDP e art. 35)" sheetId="28" r:id="rId17"/>
    <sheet name="17. GDP (ORDINARIO)" sheetId="29" r:id="rId18"/>
  </sheets>
  <calcPr calcId="145621"/>
</workbook>
</file>

<file path=xl/calcChain.xml><?xml version="1.0" encoding="utf-8"?>
<calcChain xmlns="http://schemas.openxmlformats.org/spreadsheetml/2006/main">
  <c r="D4" i="15" l="1"/>
  <c r="G10" i="29"/>
  <c r="D7" i="29"/>
  <c r="G7" i="29" s="1"/>
  <c r="D6" i="29"/>
  <c r="F6" i="29" s="1"/>
  <c r="G5" i="29"/>
  <c r="D5" i="29"/>
  <c r="F5" i="29" s="1"/>
  <c r="F4" i="29"/>
  <c r="D4" i="29"/>
  <c r="G4" i="29" s="1"/>
  <c r="D7" i="28"/>
  <c r="F7" i="28" s="1"/>
  <c r="D6" i="28"/>
  <c r="F6" i="28" s="1"/>
  <c r="D5" i="28"/>
  <c r="F5" i="28" s="1"/>
  <c r="D4" i="28"/>
  <c r="F4" i="28" s="1"/>
  <c r="G10" i="28"/>
  <c r="G10" i="27"/>
  <c r="D7" i="27"/>
  <c r="G7" i="27" s="1"/>
  <c r="D6" i="27"/>
  <c r="F6" i="27" s="1"/>
  <c r="G5" i="27"/>
  <c r="D5" i="27"/>
  <c r="F5" i="27" s="1"/>
  <c r="G4" i="27"/>
  <c r="F4" i="27"/>
  <c r="D4" i="27"/>
  <c r="G10" i="26"/>
  <c r="D7" i="26"/>
  <c r="F7" i="26" s="1"/>
  <c r="G6" i="26"/>
  <c r="D6" i="26"/>
  <c r="F6" i="26" s="1"/>
  <c r="F5" i="26"/>
  <c r="D5" i="26"/>
  <c r="G5" i="26" s="1"/>
  <c r="D4" i="26"/>
  <c r="G4" i="26" s="1"/>
  <c r="G10" i="25"/>
  <c r="D7" i="25"/>
  <c r="F7" i="25" s="1"/>
  <c r="D6" i="25"/>
  <c r="G6" i="25" s="1"/>
  <c r="G5" i="25"/>
  <c r="D5" i="25"/>
  <c r="F5" i="25" s="1"/>
  <c r="D4" i="25"/>
  <c r="G4" i="25" s="1"/>
  <c r="D6" i="24"/>
  <c r="F6" i="24" s="1"/>
  <c r="D5" i="24"/>
  <c r="F5" i="24" s="1"/>
  <c r="D4" i="24"/>
  <c r="F4" i="24" s="1"/>
  <c r="G10" i="24"/>
  <c r="F7" i="24"/>
  <c r="D7" i="24"/>
  <c r="G7" i="24" s="1"/>
  <c r="G5" i="24"/>
  <c r="G4" i="24"/>
  <c r="G10" i="23"/>
  <c r="D7" i="23"/>
  <c r="F7" i="23" s="1"/>
  <c r="G6" i="23"/>
  <c r="D6" i="23"/>
  <c r="F6" i="23" s="1"/>
  <c r="D5" i="23"/>
  <c r="G5" i="23" s="1"/>
  <c r="D4" i="23"/>
  <c r="G4" i="23" s="1"/>
  <c r="G10" i="22"/>
  <c r="D7" i="22"/>
  <c r="F7" i="22" s="1"/>
  <c r="D6" i="22"/>
  <c r="G6" i="22" s="1"/>
  <c r="D5" i="22"/>
  <c r="F5" i="22" s="1"/>
  <c r="G4" i="22"/>
  <c r="D4" i="22"/>
  <c r="F4" i="22" s="1"/>
  <c r="D7" i="21"/>
  <c r="F7" i="21" s="1"/>
  <c r="D6" i="21"/>
  <c r="G6" i="21" s="1"/>
  <c r="D5" i="21"/>
  <c r="F5" i="21" s="1"/>
  <c r="G10" i="21"/>
  <c r="F4" i="21"/>
  <c r="D4" i="21"/>
  <c r="G4" i="21" s="1"/>
  <c r="G10" i="20"/>
  <c r="D7" i="20"/>
  <c r="F7" i="20" s="1"/>
  <c r="G6" i="20"/>
  <c r="D6" i="20"/>
  <c r="F6" i="20" s="1"/>
  <c r="D5" i="20"/>
  <c r="G5" i="20" s="1"/>
  <c r="D4" i="20"/>
  <c r="G4" i="20" s="1"/>
  <c r="G10" i="15"/>
  <c r="D7" i="15"/>
  <c r="F7" i="15" s="1"/>
  <c r="D6" i="15"/>
  <c r="F6" i="15" s="1"/>
  <c r="D5" i="15"/>
  <c r="G5" i="15" s="1"/>
  <c r="F4" i="15"/>
  <c r="G4" i="15"/>
  <c r="D7" i="14"/>
  <c r="D5" i="14"/>
  <c r="G5" i="14" s="1"/>
  <c r="D4" i="14"/>
  <c r="F4" i="14" s="1"/>
  <c r="G10" i="14"/>
  <c r="F7" i="14"/>
  <c r="G4" i="14"/>
  <c r="G10" i="12"/>
  <c r="D7" i="12"/>
  <c r="F7" i="12" s="1"/>
  <c r="D6" i="12"/>
  <c r="G6" i="12" s="1"/>
  <c r="D5" i="12"/>
  <c r="F5" i="12" s="1"/>
  <c r="G4" i="12"/>
  <c r="F4" i="12"/>
  <c r="D4" i="12"/>
  <c r="F6" i="12" l="1"/>
  <c r="F5" i="15"/>
  <c r="F8" i="15" s="1"/>
  <c r="F5" i="20"/>
  <c r="F5" i="23"/>
  <c r="F5" i="14"/>
  <c r="F8" i="14" s="1"/>
  <c r="F4" i="25"/>
  <c r="F8" i="25" s="1"/>
  <c r="F6" i="22"/>
  <c r="F8" i="22" s="1"/>
  <c r="F4" i="26"/>
  <c r="F8" i="26" s="1"/>
  <c r="F7" i="27"/>
  <c r="F7" i="29"/>
  <c r="F8" i="12"/>
  <c r="G6" i="28"/>
  <c r="G5" i="12"/>
  <c r="G8" i="12" s="1"/>
  <c r="F4" i="20"/>
  <c r="F4" i="23"/>
  <c r="F6" i="25"/>
  <c r="G8" i="29"/>
  <c r="F8" i="29"/>
  <c r="G6" i="29"/>
  <c r="G7" i="28"/>
  <c r="G4" i="28"/>
  <c r="F8" i="28"/>
  <c r="G5" i="28"/>
  <c r="F8" i="27"/>
  <c r="G6" i="27"/>
  <c r="G8" i="27" s="1"/>
  <c r="G8" i="26"/>
  <c r="G7" i="26"/>
  <c r="G7" i="25"/>
  <c r="G8" i="25" s="1"/>
  <c r="F8" i="24"/>
  <c r="G6" i="24"/>
  <c r="G8" i="24" s="1"/>
  <c r="F8" i="23"/>
  <c r="G7" i="23"/>
  <c r="G8" i="23" s="1"/>
  <c r="G7" i="22"/>
  <c r="G5" i="22"/>
  <c r="F6" i="21"/>
  <c r="F8" i="21" s="1"/>
  <c r="G5" i="21"/>
  <c r="G7" i="21"/>
  <c r="G8" i="21" s="1"/>
  <c r="G8" i="20"/>
  <c r="G7" i="20"/>
  <c r="G6" i="15"/>
  <c r="G7" i="15"/>
  <c r="G7" i="14"/>
  <c r="G8" i="14" s="1"/>
  <c r="G7" i="12"/>
  <c r="F8" i="20" l="1"/>
  <c r="G8" i="15"/>
  <c r="G12" i="29"/>
  <c r="G8" i="28"/>
  <c r="G12" i="28" s="1"/>
  <c r="G12" i="27"/>
  <c r="G12" i="26"/>
  <c r="G14" i="26" s="1"/>
  <c r="F16" i="26" s="1"/>
  <c r="G12" i="25"/>
  <c r="G12" i="24"/>
  <c r="G12" i="23"/>
  <c r="G14" i="23" s="1"/>
  <c r="G8" i="22"/>
  <c r="G12" i="21"/>
  <c r="G12" i="20"/>
  <c r="G14" i="20" s="1"/>
  <c r="G12" i="15"/>
  <c r="G12" i="14"/>
  <c r="G14" i="14" s="1"/>
  <c r="G12" i="12"/>
  <c r="G14" i="12" s="1"/>
  <c r="G12" i="22" l="1"/>
  <c r="F16" i="22" s="1"/>
  <c r="G14" i="22"/>
  <c r="G14" i="15"/>
  <c r="G14" i="21"/>
  <c r="F16" i="21" s="1"/>
  <c r="F16" i="29"/>
  <c r="G14" i="29"/>
  <c r="G14" i="28"/>
  <c r="F16" i="28" s="1"/>
  <c r="G14" i="27"/>
  <c r="F16" i="27" s="1"/>
  <c r="G14" i="25"/>
  <c r="F16" i="25" s="1"/>
  <c r="F16" i="24"/>
  <c r="G14" i="24"/>
  <c r="F16" i="23"/>
  <c r="F16" i="20"/>
  <c r="F16" i="15"/>
  <c r="F16" i="14"/>
  <c r="F16" i="12"/>
  <c r="G10" i="11"/>
  <c r="D7" i="11"/>
  <c r="G7" i="11" s="1"/>
  <c r="D6" i="11"/>
  <c r="F6" i="11" s="1"/>
  <c r="D5" i="11"/>
  <c r="F5" i="11" s="1"/>
  <c r="G4" i="11"/>
  <c r="F4" i="11"/>
  <c r="D4" i="11"/>
  <c r="G10" i="10"/>
  <c r="D7" i="10"/>
  <c r="G7" i="10" s="1"/>
  <c r="D6" i="10"/>
  <c r="F6" i="10" s="1"/>
  <c r="D5" i="10"/>
  <c r="G5" i="10" s="1"/>
  <c r="D4" i="10"/>
  <c r="G4" i="10" s="1"/>
  <c r="G10" i="9"/>
  <c r="D7" i="9"/>
  <c r="G7" i="9" s="1"/>
  <c r="D6" i="9"/>
  <c r="G6" i="9" s="1"/>
  <c r="D5" i="9"/>
  <c r="F5" i="9" s="1"/>
  <c r="G4" i="9"/>
  <c r="D4" i="9"/>
  <c r="F4" i="9" s="1"/>
  <c r="G10" i="8"/>
  <c r="D7" i="8"/>
  <c r="F7" i="8" s="1"/>
  <c r="D6" i="8"/>
  <c r="G6" i="8" s="1"/>
  <c r="D5" i="8"/>
  <c r="F5" i="8" s="1"/>
  <c r="G4" i="8"/>
  <c r="D4" i="8"/>
  <c r="F4" i="8" s="1"/>
  <c r="F7" i="9" l="1"/>
  <c r="F7" i="11"/>
  <c r="G5" i="8"/>
  <c r="F6" i="9"/>
  <c r="F4" i="10"/>
  <c r="G5" i="11"/>
  <c r="F5" i="10"/>
  <c r="F8" i="9"/>
  <c r="F8" i="11"/>
  <c r="G6" i="11"/>
  <c r="G8" i="11" s="1"/>
  <c r="F7" i="10"/>
  <c r="G6" i="10"/>
  <c r="G8" i="10" s="1"/>
  <c r="G5" i="9"/>
  <c r="G8" i="9" s="1"/>
  <c r="F6" i="8"/>
  <c r="F8" i="8" s="1"/>
  <c r="G7" i="8"/>
  <c r="G8" i="8" s="1"/>
  <c r="G14" i="9" l="1"/>
  <c r="G14" i="8"/>
  <c r="F8" i="10"/>
  <c r="G12" i="11"/>
  <c r="G14" i="11" s="1"/>
  <c r="G12" i="10"/>
  <c r="G14" i="10" s="1"/>
  <c r="G12" i="9"/>
  <c r="G12" i="8"/>
  <c r="F16" i="11" l="1"/>
  <c r="F16" i="10"/>
  <c r="F16" i="9"/>
  <c r="F16" i="8"/>
</calcChain>
</file>

<file path=xl/comments1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0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1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2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3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4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5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6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17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2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3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4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decremento/incremento secondo i parametri di cui al protocollo (vd. Tabella n. 2,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5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decremento/incremento secondo i parametri di cui al protocollo (vd. Tabella n. 2,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6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decremento/incremento secondo i parametri di cui al protocollo (vd. Tabella n. 2,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7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decremento/incremento secondo i parametri di cui al protocollo (vd. Tabella n. 2,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decremento/incremento secondo i parametri di cui al protocollo (vd. Tabella n. 2, della legenda)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decremento/incremento secondo i parametri di cui al protocollo (vd. Tabella n. 2,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decremento/incremento secondo i parametri di cui al protocollo (vd. Tabella n. 2,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8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comments9.xml><?xml version="1.0" encoding="utf-8"?>
<comments xmlns="http://schemas.openxmlformats.org/spreadsheetml/2006/main">
  <authors>
    <author>Winxp</author>
    <author>Nome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Inserire SI se è stata svolta l'attività difensiva indicata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legenda);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Inserire SI se è stata svolta attività difensiva nella fase indicata</t>
        </r>
      </text>
    </comment>
    <comment ref="E7" authorId="1">
      <text>
        <r>
          <rPr>
            <b/>
            <sz val="9"/>
            <color indexed="81"/>
            <rFont val="Tahoma"/>
            <family val="2"/>
          </rPr>
          <t>Inserire il valore di incremento/decremento secondo i parametri di cui al protocollo (vd. Tabella n. 2 della legenda)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Seguire le istrsuzioni di cui al rigo precedente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Seguire le istruzioni di cui al rigo precedente</t>
        </r>
      </text>
    </comment>
  </commentList>
</comments>
</file>

<file path=xl/sharedStrings.xml><?xml version="1.0" encoding="utf-8"?>
<sst xmlns="http://schemas.openxmlformats.org/spreadsheetml/2006/main" count="466" uniqueCount="66">
  <si>
    <t xml:space="preserve">NOTA SPESE n. 1 "Rito Monocratico con consenso acquisizione atti e/o definito con sentenza di proscioglimento, ex artt. 129 o 469 c.p.p." </t>
  </si>
  <si>
    <t>Rigo n.</t>
  </si>
  <si>
    <t xml:space="preserve">FASI PROCESSUALI </t>
  </si>
  <si>
    <r>
      <t xml:space="preserve">Valori medi </t>
    </r>
    <r>
      <rPr>
        <sz val="11"/>
        <color theme="1"/>
        <rFont val="Calibri"/>
        <family val="2"/>
        <scheme val="minor"/>
      </rPr>
      <t xml:space="preserve">di cui alla Tabella 15. Giudizi penali </t>
    </r>
    <r>
      <rPr>
        <b/>
        <u/>
        <sz val="10"/>
        <rFont val="Arial"/>
        <family val="2"/>
      </rPr>
      <t>Tribunale Monocratico</t>
    </r>
  </si>
  <si>
    <t>Percentuale di aumento o diminuzione del compenso</t>
  </si>
  <si>
    <t>Importo ricalcolato in base alla riduzione/aumento percentuale</t>
  </si>
  <si>
    <t xml:space="preserve">Importo ridotto ex art. 106 bis D.P.R. 115/2002 in caso di Patrocinio a spese dello Stato </t>
  </si>
  <si>
    <t>Selezionare le fasi processuali in cui il difensore ha prestato attività giudiziale</t>
  </si>
  <si>
    <t>Val. percentuale</t>
  </si>
  <si>
    <r>
      <rPr>
        <b/>
        <sz val="10"/>
        <rFont val="Arial"/>
        <family val="2"/>
      </rPr>
      <t>Fase di studio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10"/>
        <rFont val="Arial"/>
        <family val="2"/>
      </rPr>
      <t/>
    </r>
  </si>
  <si>
    <t>si</t>
  </si>
  <si>
    <t>Fase introduttiva del giudizio</t>
  </si>
  <si>
    <t>Fase istruttoria o dibattimentale</t>
  </si>
  <si>
    <t>Fase decisionale</t>
  </si>
  <si>
    <t xml:space="preserve">Calcolo compenso base complessivo </t>
  </si>
  <si>
    <t>TOTALE COMPETENZE LA CUI LIQUIDAZIONE VIENE RICHIESTA, PARI AD EURO</t>
  </si>
  <si>
    <t>OLTRE IVA E C.P.A. COME PER LEGGE</t>
  </si>
  <si>
    <t>Il difensore</t>
  </si>
  <si>
    <r>
      <t>Indicare "</t>
    </r>
    <r>
      <rPr>
        <b/>
        <sz val="11"/>
        <rFont val="Arial"/>
        <family val="2"/>
      </rPr>
      <t>si</t>
    </r>
    <r>
      <rPr>
        <sz val="9"/>
        <rFont val="Arial"/>
        <family val="2"/>
      </rPr>
      <t xml:space="preserve">" nella cella di colore celeste sottostante, in caso di più persone assistite (da 2 a 10 soggetti) nello stesso procedimento.                                                                                                        </t>
    </r>
    <r>
      <rPr>
        <b/>
        <sz val="9"/>
        <color rgb="FFFF0000"/>
        <rFont val="Arial"/>
        <family val="2"/>
      </rPr>
      <t>ATTENZIONE: tale aumento non si applica in caso di posizioni processuali identiche.</t>
    </r>
  </si>
  <si>
    <r>
      <t xml:space="preserve">Indicare, nella cella di colore celeste sottostante, il </t>
    </r>
    <r>
      <rPr>
        <b/>
        <sz val="10"/>
        <rFont val="Arial"/>
        <family val="2"/>
      </rPr>
      <t>numero di assistiti successivi al 10°</t>
    </r>
    <r>
      <rPr>
        <sz val="9"/>
        <rFont val="Arial"/>
        <family val="2"/>
      </rPr>
      <t xml:space="preserve"> e fino al massimo di 20 (</t>
    </r>
    <r>
      <rPr>
        <b/>
        <sz val="9"/>
        <rFont val="Arial"/>
        <family val="2"/>
      </rPr>
      <t>valore max 10</t>
    </r>
    <r>
      <rPr>
        <sz val="9"/>
        <rFont val="Arial"/>
        <family val="2"/>
      </rPr>
      <t xml:space="preserve">).                                                                                                                           </t>
    </r>
    <r>
      <rPr>
        <b/>
        <sz val="9"/>
        <color rgb="FFFF0000"/>
        <rFont val="Arial"/>
        <family val="2"/>
      </rPr>
      <t>ATTENZIONE: tale aumento non si applica in caso di posizioni processuali identiche.</t>
    </r>
  </si>
  <si>
    <t>Eventuale aumento ex art. 12 co. 2, D.M. 55/2014, concordato nella misura fissa del 20% per un numero di assistiti, da 2 a 10.</t>
  </si>
  <si>
    <t>Event. ulteriore aumento ex art. 12 co. 2, D.M. 55/2014, del 5%  per ogni assistito oltre i primi dieci, fino ad un massimo di 20.</t>
  </si>
  <si>
    <t>Legenda</t>
  </si>
  <si>
    <t>fino a 4 udienze</t>
  </si>
  <si>
    <t>5 udienze</t>
  </si>
  <si>
    <t>6 udienze</t>
  </si>
  <si>
    <t>7 udienze</t>
  </si>
  <si>
    <t>8 udienze</t>
  </si>
  <si>
    <t>9 udienze</t>
  </si>
  <si>
    <t>da 16 a 20 udienze</t>
  </si>
  <si>
    <t>Tabella n. 2 riportante i valori di incremento sulla base del numero di persone assistite</t>
  </si>
  <si>
    <t>da 2 a 10 assistiti</t>
  </si>
  <si>
    <t>da 11 a 20 assistiti</t>
  </si>
  <si>
    <t>20% (valore complessivo)</t>
  </si>
  <si>
    <t>5% (per ogni assistito successivo al 10°)</t>
  </si>
  <si>
    <t>TABELLA N. 1</t>
  </si>
  <si>
    <t xml:space="preserve">TABELLA n. 2 </t>
  </si>
  <si>
    <t>Valori percentuali di incremento (di cui  all'art. 12 co. 2 D.M. 10 marzo 2014, n.ro 55, parametrati seconodo il protocollo sottoscritto) sulla base del numero di soggetti assistiti.</t>
  </si>
  <si>
    <t>Valori percentuali di incremento o decremento (di cui all'art. 12, co. 1, D.M. 10 marzo 2014, parametrati secondo il protocollo sottoscritto) sulla base del numero di udienze celebrate.</t>
  </si>
  <si>
    <t>no</t>
  </si>
  <si>
    <r>
      <t>NOTA SPESE n. 2: Rito Monocratico "</t>
    </r>
    <r>
      <rPr>
        <b/>
        <u/>
        <sz val="11"/>
        <color rgb="FF0070C0"/>
        <rFont val="Cambria"/>
        <family val="1"/>
        <scheme val="major"/>
      </rPr>
      <t>DIRETTISSIMA"</t>
    </r>
    <r>
      <rPr>
        <b/>
        <sz val="11"/>
        <color rgb="FF0070C0"/>
        <rFont val="Cambria"/>
        <family val="1"/>
        <scheme val="major"/>
      </rPr>
      <t xml:space="preserve"> (con o senza rito alternativo) </t>
    </r>
  </si>
  <si>
    <t>NOTA SPESE n. 4: Rito Monocratico "APPLICAZIONE PENA SU RICHIESTA DELLE PARTI"</t>
  </si>
  <si>
    <t>NOTA SPESE n. 5: Rito Monocratico "GIUDIZIO ABBREVIATO"</t>
  </si>
  <si>
    <t>Rimborso spese forfettarie, previsto dall'art. 2, co. 2, D.M. 10 marzo 2014 n. 55, fissato, nel caso di specie, nella misura del 10%.</t>
  </si>
  <si>
    <t>NOTA SPESE n. 6: Rito Monocratico "PATROCINIO ORDINARIO  e/o GIUDIZIO ABBREVIATO CONDIZIONATO"</t>
  </si>
  <si>
    <t>Rimborso spese forfettarie, previsto dall'art. 2, co. 2, D.M. 10 marzo 2014 n. 55, fissato, nel caso di specie, nella misura del 15%.</t>
  </si>
  <si>
    <r>
      <t xml:space="preserve">Valori medi </t>
    </r>
    <r>
      <rPr>
        <sz val="11"/>
        <color theme="1"/>
        <rFont val="Calibri"/>
        <family val="2"/>
        <scheme val="minor"/>
      </rPr>
      <t xml:space="preserve">di cui alla Tabella 15. Giudizi penali </t>
    </r>
    <r>
      <rPr>
        <b/>
        <u/>
        <sz val="10"/>
        <rFont val="Arial"/>
        <family val="2"/>
      </rPr>
      <t>Tribunale Collegiale</t>
    </r>
  </si>
  <si>
    <r>
      <t xml:space="preserve">Valori medi </t>
    </r>
    <r>
      <rPr>
        <sz val="11"/>
        <color theme="1"/>
        <rFont val="Calibri"/>
        <family val="2"/>
        <scheme val="minor"/>
      </rPr>
      <t xml:space="preserve">di cui alla Tabella 15. Giudizi penali </t>
    </r>
    <r>
      <rPr>
        <b/>
        <sz val="11"/>
        <color theme="1"/>
        <rFont val="Calibri"/>
        <family val="2"/>
        <scheme val="minor"/>
      </rPr>
      <t>Cautelari Reali</t>
    </r>
  </si>
  <si>
    <r>
      <t xml:space="preserve">Valori medi </t>
    </r>
    <r>
      <rPr>
        <sz val="11"/>
        <color theme="1"/>
        <rFont val="Calibri"/>
        <family val="2"/>
        <scheme val="minor"/>
      </rPr>
      <t xml:space="preserve">di cui alla Tabella 15. Giudizi penali </t>
    </r>
    <r>
      <rPr>
        <b/>
        <u/>
        <sz val="10"/>
        <rFont val="Arial"/>
        <family val="2"/>
      </rPr>
      <t>GIP/GUP</t>
    </r>
  </si>
  <si>
    <t>SI</t>
  </si>
  <si>
    <r>
      <t xml:space="preserve">Valori medi </t>
    </r>
    <r>
      <rPr>
        <sz val="11"/>
        <color theme="1"/>
        <rFont val="Calibri"/>
        <family val="2"/>
        <scheme val="minor"/>
      </rPr>
      <t xml:space="preserve">di cui alla Tabella 15. Giudizi penali </t>
    </r>
    <r>
      <rPr>
        <b/>
        <u/>
        <sz val="10"/>
        <rFont val="Arial"/>
        <family val="2"/>
      </rPr>
      <t>Giudice di Pace</t>
    </r>
  </si>
  <si>
    <t xml:space="preserve">NOTA SPESE n. 17 "GIUDICE DI PACE" (N.D.P.  e/o ART. 35)" </t>
  </si>
  <si>
    <t>NOTA SPESE n. 18 "GIUDICE DI PACE" (Ordinario)</t>
  </si>
  <si>
    <r>
      <t>NOTA SPESE n. 10: Rito Collegiale "</t>
    </r>
    <r>
      <rPr>
        <b/>
        <u/>
        <sz val="11"/>
        <color rgb="FF0070C0"/>
        <rFont val="Cambria"/>
        <family val="1"/>
        <scheme val="major"/>
      </rPr>
      <t>DIRETTISSIMA"</t>
    </r>
    <r>
      <rPr>
        <b/>
        <sz val="11"/>
        <color rgb="FF0070C0"/>
        <rFont val="Cambria"/>
        <family val="1"/>
        <scheme val="major"/>
      </rPr>
      <t xml:space="preserve"> (con o senza rito alternativo) </t>
    </r>
  </si>
  <si>
    <r>
      <t xml:space="preserve">NOTA SPESE n. 15 "GIPGUP" </t>
    </r>
    <r>
      <rPr>
        <b/>
        <u/>
        <sz val="11"/>
        <color rgb="FF0070C0"/>
        <rFont val="Cambria"/>
        <family val="1"/>
        <scheme val="major"/>
      </rPr>
      <t xml:space="preserve"> ABBREVIATO</t>
    </r>
  </si>
  <si>
    <r>
      <t xml:space="preserve">NOTA SPESE n. 16 "GIPGUP" </t>
    </r>
    <r>
      <rPr>
        <b/>
        <u/>
        <sz val="11"/>
        <color rgb="FF0070C0"/>
        <rFont val="Cambria"/>
        <family val="1"/>
        <scheme val="major"/>
      </rPr>
      <t xml:space="preserve"> ABBREVIATO CONDIZIONATO</t>
    </r>
  </si>
  <si>
    <t>10 udienze</t>
  </si>
  <si>
    <t>da 11  a 15 udienze</t>
  </si>
  <si>
    <t xml:space="preserve">NOTA SPESE n. 3: Rito Monocratico (Ordinario "semplice") </t>
  </si>
  <si>
    <t>NOTA SPESE n. 8: Collegiale "RIESAME misure cautelari reali e/o Procedimenti per applicazione  di MISURE DI PREVENZIONE"</t>
  </si>
  <si>
    <t xml:space="preserve">NOTA SPESE n. 9 "RITO COLLEGIALE" (con consenso acquisizione atti e/o definito con sentenza di proscioglimento, ex artt. 129 o 469 c.p.p.) </t>
  </si>
  <si>
    <t xml:space="preserve">NOTA SPESE n. 11: Rito Collegiale "APPLICAZIONE PENA SU RICHIESTA DELLE PARTI" </t>
  </si>
  <si>
    <r>
      <t>NOTA SPESE n. 12: Rito Collegiale "</t>
    </r>
    <r>
      <rPr>
        <b/>
        <u/>
        <sz val="11"/>
        <color rgb="FF0070C0"/>
        <rFont val="Cambria"/>
        <family val="1"/>
        <scheme val="major"/>
      </rPr>
      <t>GIUDIZIO ABBREVIATO CONDIZIONATO e/o ORDINARIO"</t>
    </r>
  </si>
  <si>
    <r>
      <t xml:space="preserve">NOTA SPESE n. 13 "GIPGUP" </t>
    </r>
    <r>
      <rPr>
        <b/>
        <u/>
        <sz val="11"/>
        <color rgb="FF0070C0"/>
        <rFont val="Cambria"/>
        <family val="1"/>
        <scheme val="major"/>
      </rPr>
      <t>Udienza preliminare senza rito</t>
    </r>
  </si>
  <si>
    <r>
      <t xml:space="preserve">NOTA SPESE n. 14 "GIPGUP" </t>
    </r>
    <r>
      <rPr>
        <b/>
        <u/>
        <sz val="11"/>
        <color rgb="FF0070C0"/>
        <rFont val="Cambria"/>
        <family val="1"/>
        <scheme val="major"/>
      </rPr>
      <t xml:space="preserve"> APPLICAZIONE PENA SU RICHIESTA DELLE PARTI</t>
    </r>
  </si>
  <si>
    <t>Avellino il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</si>
</sst>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Cambria"/>
      <family val="1"/>
      <scheme val="major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9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1"/>
      <color rgb="FF0070C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 applyFont="1" applyAlignment="1"/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Alignment="1">
      <alignment vertical="center"/>
    </xf>
    <xf numFmtId="0" fontId="1" fillId="3" borderId="2" xfId="1" applyFont="1" applyFill="1" applyBorder="1" applyAlignment="1" applyProtection="1">
      <alignment wrapText="1"/>
      <protection hidden="1"/>
    </xf>
    <xf numFmtId="0" fontId="1" fillId="3" borderId="1" xfId="1" applyFont="1" applyFill="1" applyBorder="1" applyAlignment="1" applyProtection="1">
      <alignment wrapText="1"/>
      <protection hidden="1"/>
    </xf>
    <xf numFmtId="0" fontId="1" fillId="3" borderId="1" xfId="1" applyFill="1" applyBorder="1" applyAlignment="1" applyProtection="1">
      <alignment horizontal="center" wrapText="1"/>
      <protection hidden="1"/>
    </xf>
    <xf numFmtId="0" fontId="1" fillId="0" borderId="1" xfId="1" applyFont="1" applyFill="1" applyBorder="1" applyAlignment="1" applyProtection="1">
      <alignment horizontal="center"/>
      <protection hidden="1"/>
    </xf>
    <xf numFmtId="0" fontId="1" fillId="0" borderId="1" xfId="1" applyFill="1" applyBorder="1" applyAlignment="1" applyProtection="1">
      <alignment horizontal="left" wrapText="1"/>
      <protection hidden="1"/>
    </xf>
    <xf numFmtId="4" fontId="3" fillId="4" borderId="1" xfId="1" applyNumberFormat="1" applyFont="1" applyFill="1" applyBorder="1" applyAlignment="1" applyProtection="1">
      <alignment horizontal="center"/>
      <protection locked="0"/>
    </xf>
    <xf numFmtId="4" fontId="1" fillId="0" borderId="1" xfId="1" applyNumberFormat="1" applyFont="1" applyFill="1" applyBorder="1" applyAlignment="1" applyProtection="1">
      <protection hidden="1"/>
    </xf>
    <xf numFmtId="10" fontId="1" fillId="4" borderId="1" xfId="1" applyNumberFormat="1" applyFont="1" applyFill="1" applyBorder="1" applyAlignment="1" applyProtection="1">
      <alignment horizontal="center" vertical="center"/>
      <protection locked="0"/>
    </xf>
    <xf numFmtId="4" fontId="1" fillId="5" borderId="1" xfId="1" applyNumberFormat="1" applyFont="1" applyFill="1" applyBorder="1" applyAlignment="1" applyProtection="1"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wrapText="1"/>
      <protection hidden="1"/>
    </xf>
    <xf numFmtId="0" fontId="1" fillId="2" borderId="1" xfId="1" applyFont="1" applyFill="1" applyBorder="1" applyAlignment="1" applyProtection="1">
      <alignment horizontal="center" vertical="center"/>
      <protection hidden="1"/>
    </xf>
    <xf numFmtId="164" fontId="8" fillId="2" borderId="1" xfId="1" applyNumberFormat="1" applyFont="1" applyFill="1" applyBorder="1" applyAlignment="1" applyProtection="1">
      <alignment vertical="center"/>
      <protection hidden="1"/>
    </xf>
    <xf numFmtId="0" fontId="1" fillId="0" borderId="0" xfId="1" applyFont="1" applyFill="1" applyAlignment="1">
      <alignment vertical="center"/>
    </xf>
    <xf numFmtId="0" fontId="1" fillId="0" borderId="0" xfId="1" applyFont="1" applyBorder="1" applyAlignment="1"/>
    <xf numFmtId="4" fontId="3" fillId="4" borderId="1" xfId="1" applyNumberFormat="1" applyFont="1" applyFill="1" applyBorder="1" applyAlignment="1" applyProtection="1">
      <alignment horizontal="center" vertical="center"/>
      <protection locked="0"/>
    </xf>
    <xf numFmtId="3" fontId="3" fillId="4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2" fillId="0" borderId="0" xfId="1" applyFont="1" applyFill="1" applyBorder="1" applyAlignment="1" applyProtection="1">
      <alignment horizontal="left" vertical="center" wrapText="1"/>
      <protection hidden="1"/>
    </xf>
    <xf numFmtId="164" fontId="13" fillId="0" borderId="0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ont="1" applyFill="1" applyBorder="1" applyAlignment="1"/>
    <xf numFmtId="0" fontId="1" fillId="0" borderId="0" xfId="1" applyFont="1" applyAlignme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" fillId="0" borderId="6" xfId="1" applyFont="1" applyBorder="1" applyAlignment="1" applyProtection="1">
      <protection locked="0"/>
    </xf>
    <xf numFmtId="0" fontId="18" fillId="2" borderId="1" xfId="1" applyFont="1" applyFill="1" applyBorder="1" applyAlignment="1" applyProtection="1">
      <alignment vertical="center" wrapText="1"/>
      <protection hidden="1"/>
    </xf>
    <xf numFmtId="0" fontId="18" fillId="2" borderId="1" xfId="1" applyFont="1" applyFill="1" applyBorder="1" applyAlignment="1" applyProtection="1">
      <alignment horizontal="left" vertical="center" wrapText="1"/>
      <protection hidden="1"/>
    </xf>
    <xf numFmtId="164" fontId="13" fillId="2" borderId="1" xfId="1" applyNumberFormat="1" applyFont="1" applyFill="1" applyBorder="1" applyAlignment="1" applyProtection="1">
      <alignment vertical="center"/>
      <protection hidden="1"/>
    </xf>
    <xf numFmtId="164" fontId="13" fillId="2" borderId="1" xfId="1" applyNumberFormat="1" applyFont="1" applyFill="1" applyBorder="1" applyAlignment="1" applyProtection="1">
      <alignment horizontal="right" vertical="center"/>
      <protection hidden="1"/>
    </xf>
    <xf numFmtId="0" fontId="1" fillId="0" borderId="0" xfId="1"/>
    <xf numFmtId="9" fontId="3" fillId="0" borderId="10" xfId="1" applyNumberFormat="1" applyFont="1" applyBorder="1" applyAlignment="1">
      <alignment horizontal="center" vertical="center"/>
    </xf>
    <xf numFmtId="9" fontId="3" fillId="0" borderId="1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2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0" fontId="1" fillId="0" borderId="1" xfId="1" applyNumberFormat="1" applyFont="1" applyFill="1" applyBorder="1" applyAlignment="1" applyProtection="1">
      <alignment horizontal="center" vertical="center"/>
      <protection hidden="1"/>
    </xf>
    <xf numFmtId="10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9" fontId="3" fillId="0" borderId="14" xfId="1" applyNumberFormat="1" applyFont="1" applyBorder="1" applyAlignment="1">
      <alignment horizontal="left" wrapText="1"/>
    </xf>
    <xf numFmtId="9" fontId="3" fillId="0" borderId="15" xfId="1" applyNumberFormat="1" applyFont="1" applyBorder="1" applyAlignment="1">
      <alignment horizontal="left" wrapText="1"/>
    </xf>
    <xf numFmtId="9" fontId="3" fillId="0" borderId="16" xfId="1" applyNumberFormat="1" applyFont="1" applyBorder="1" applyAlignment="1">
      <alignment horizontal="left" wrapText="1"/>
    </xf>
    <xf numFmtId="9" fontId="3" fillId="0" borderId="17" xfId="1" applyNumberFormat="1" applyFont="1" applyBorder="1" applyAlignment="1">
      <alignment horizontal="left" wrapText="1"/>
    </xf>
    <xf numFmtId="9" fontId="3" fillId="0" borderId="18" xfId="1" applyNumberFormat="1" applyFont="1" applyBorder="1" applyAlignment="1">
      <alignment horizontal="left" wrapText="1"/>
    </xf>
    <xf numFmtId="0" fontId="21" fillId="0" borderId="19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1" fillId="0" borderId="12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top" wrapText="1"/>
      <protection hidden="1"/>
    </xf>
    <xf numFmtId="0" fontId="11" fillId="2" borderId="1" xfId="1" applyFont="1" applyFill="1" applyBorder="1" applyAlignment="1" applyProtection="1">
      <alignment horizontal="left" vertical="center" wrapText="1"/>
      <protection hidden="1"/>
    </xf>
    <xf numFmtId="0" fontId="12" fillId="2" borderId="1" xfId="1" applyFont="1" applyFill="1" applyBorder="1" applyAlignment="1" applyProtection="1">
      <alignment horizontal="left" vertical="center" wrapText="1"/>
      <protection hidden="1"/>
    </xf>
    <xf numFmtId="0" fontId="1" fillId="6" borderId="2" xfId="1" applyFont="1" applyFill="1" applyBorder="1" applyAlignment="1" applyProtection="1">
      <alignment horizontal="center" vertical="center"/>
      <protection hidden="1"/>
    </xf>
    <xf numFmtId="0" fontId="1" fillId="6" borderId="1" xfId="1" applyFont="1" applyFill="1" applyBorder="1" applyAlignment="1" applyProtection="1">
      <alignment horizontal="center" vertical="center"/>
      <protection hidden="1"/>
    </xf>
    <xf numFmtId="0" fontId="8" fillId="6" borderId="2" xfId="1" applyFont="1" applyFill="1" applyBorder="1" applyAlignment="1" applyProtection="1">
      <alignment horizontal="right" vertical="center" wrapText="1"/>
      <protection hidden="1"/>
    </xf>
    <xf numFmtId="0" fontId="8" fillId="6" borderId="3" xfId="1" applyFont="1" applyFill="1" applyBorder="1" applyAlignment="1" applyProtection="1">
      <alignment horizontal="right" vertical="center" wrapText="1"/>
      <protection hidden="1"/>
    </xf>
    <xf numFmtId="164" fontId="14" fillId="6" borderId="3" xfId="1" applyNumberFormat="1" applyFont="1" applyFill="1" applyBorder="1" applyAlignment="1" applyProtection="1">
      <alignment horizontal="left" vertical="center"/>
      <protection hidden="1"/>
    </xf>
    <xf numFmtId="164" fontId="14" fillId="6" borderId="4" xfId="1" applyNumberFormat="1" applyFont="1" applyFill="1" applyBorder="1" applyAlignment="1" applyProtection="1">
      <alignment horizontal="left" vertical="center"/>
      <protection hidden="1"/>
    </xf>
    <xf numFmtId="0" fontId="15" fillId="6" borderId="2" xfId="1" applyFont="1" applyFill="1" applyBorder="1" applyAlignment="1" applyProtection="1">
      <alignment horizontal="left" vertical="center"/>
      <protection hidden="1"/>
    </xf>
    <xf numFmtId="0" fontId="15" fillId="6" borderId="3" xfId="1" applyFont="1" applyFill="1" applyBorder="1" applyAlignment="1" applyProtection="1">
      <alignment horizontal="left" vertical="center"/>
      <protection hidden="1"/>
    </xf>
    <xf numFmtId="0" fontId="15" fillId="6" borderId="4" xfId="1" applyFont="1" applyFill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1" fillId="3" borderId="1" xfId="1" applyFont="1" applyFill="1" applyBorder="1" applyAlignment="1" applyProtection="1">
      <alignment horizontal="center" wrapText="1"/>
      <protection hidden="1"/>
    </xf>
    <xf numFmtId="0" fontId="7" fillId="2" borderId="1" xfId="1" applyFont="1" applyFill="1" applyBorder="1" applyAlignment="1" applyProtection="1">
      <alignment horizontal="right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6" sqref="J6"/>
    </sheetView>
  </sheetViews>
  <sheetFormatPr defaultRowHeight="12.75" x14ac:dyDescent="0.2"/>
  <cols>
    <col min="1" max="1" width="9.140625" style="35" customWidth="1"/>
    <col min="2" max="16384" width="9.140625" style="35"/>
  </cols>
  <sheetData>
    <row r="1" spans="1:9" ht="59.25" customHeight="1" thickBo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</row>
    <row r="2" spans="1:9" ht="21" customHeight="1" x14ac:dyDescent="0.2">
      <c r="A2" s="44" t="s">
        <v>35</v>
      </c>
      <c r="B2" s="45"/>
      <c r="C2" s="45"/>
      <c r="D2" s="45"/>
      <c r="E2" s="45"/>
      <c r="F2" s="45"/>
      <c r="G2" s="45"/>
      <c r="H2" s="45"/>
      <c r="I2" s="46"/>
    </row>
    <row r="3" spans="1:9" ht="41.25" customHeight="1" x14ac:dyDescent="0.2">
      <c r="A3" s="55" t="s">
        <v>38</v>
      </c>
      <c r="B3" s="56"/>
      <c r="C3" s="56"/>
      <c r="D3" s="56"/>
      <c r="E3" s="56"/>
      <c r="F3" s="56"/>
      <c r="G3" s="56"/>
      <c r="H3" s="56"/>
      <c r="I3" s="57"/>
    </row>
    <row r="4" spans="1:9" ht="38.25" x14ac:dyDescent="0.2">
      <c r="A4" s="39" t="s">
        <v>23</v>
      </c>
      <c r="B4" s="40" t="s">
        <v>24</v>
      </c>
      <c r="C4" s="40" t="s">
        <v>25</v>
      </c>
      <c r="D4" s="40" t="s">
        <v>26</v>
      </c>
      <c r="E4" s="40" t="s">
        <v>27</v>
      </c>
      <c r="F4" s="40" t="s">
        <v>28</v>
      </c>
      <c r="G4" s="40" t="s">
        <v>56</v>
      </c>
      <c r="H4" s="40" t="s">
        <v>57</v>
      </c>
      <c r="I4" s="40" t="s">
        <v>29</v>
      </c>
    </row>
    <row r="5" spans="1:9" s="38" customFormat="1" ht="22.5" customHeight="1" thickBot="1" x14ac:dyDescent="0.3">
      <c r="A5" s="36">
        <v>-0.6</v>
      </c>
      <c r="B5" s="37">
        <v>-0.5</v>
      </c>
      <c r="C5" s="37">
        <v>-0.4</v>
      </c>
      <c r="D5" s="37">
        <v>-0.3</v>
      </c>
      <c r="E5" s="37">
        <v>-0.2</v>
      </c>
      <c r="F5" s="37">
        <v>-0.1</v>
      </c>
      <c r="G5" s="37">
        <v>0</v>
      </c>
      <c r="H5" s="37">
        <v>0.1</v>
      </c>
      <c r="I5" s="37">
        <v>0.2</v>
      </c>
    </row>
    <row r="6" spans="1:9" ht="36.75" customHeight="1" thickBot="1" x14ac:dyDescent="0.25"/>
    <row r="7" spans="1:9" ht="21" customHeight="1" x14ac:dyDescent="0.2">
      <c r="A7" s="44" t="s">
        <v>36</v>
      </c>
      <c r="B7" s="45"/>
      <c r="C7" s="45"/>
      <c r="D7" s="45"/>
      <c r="E7" s="45"/>
      <c r="F7" s="45"/>
      <c r="G7" s="45"/>
      <c r="H7" s="45"/>
      <c r="I7" s="46"/>
    </row>
    <row r="8" spans="1:9" ht="39.75" customHeight="1" thickBot="1" x14ac:dyDescent="0.25">
      <c r="A8" s="55" t="s">
        <v>37</v>
      </c>
      <c r="B8" s="56"/>
      <c r="C8" s="56"/>
      <c r="D8" s="56"/>
      <c r="E8" s="56"/>
      <c r="F8" s="56"/>
      <c r="G8" s="56"/>
      <c r="H8" s="56"/>
      <c r="I8" s="57"/>
    </row>
    <row r="9" spans="1:9" ht="18.75" customHeight="1" x14ac:dyDescent="0.2">
      <c r="A9" s="47" t="s">
        <v>30</v>
      </c>
      <c r="B9" s="48"/>
      <c r="C9" s="48"/>
      <c r="D9" s="48"/>
      <c r="E9" s="48"/>
      <c r="F9" s="48"/>
      <c r="G9" s="48"/>
      <c r="H9" s="48"/>
      <c r="I9" s="49"/>
    </row>
    <row r="10" spans="1:9" ht="15" customHeight="1" x14ac:dyDescent="0.2">
      <c r="A10" s="58" t="s">
        <v>31</v>
      </c>
      <c r="B10" s="59"/>
      <c r="C10" s="59"/>
      <c r="D10" s="60"/>
      <c r="E10" s="61" t="s">
        <v>32</v>
      </c>
      <c r="F10" s="59"/>
      <c r="G10" s="59"/>
      <c r="H10" s="59"/>
      <c r="I10" s="62"/>
    </row>
    <row r="11" spans="1:9" ht="15" customHeight="1" thickBot="1" x14ac:dyDescent="0.25">
      <c r="A11" s="50" t="s">
        <v>33</v>
      </c>
      <c r="B11" s="51"/>
      <c r="C11" s="51"/>
      <c r="D11" s="52"/>
      <c r="E11" s="53" t="s">
        <v>34</v>
      </c>
      <c r="F11" s="51"/>
      <c r="G11" s="51"/>
      <c r="H11" s="51"/>
      <c r="I11" s="54"/>
    </row>
  </sheetData>
  <mergeCells count="10">
    <mergeCell ref="A1:I1"/>
    <mergeCell ref="A2:I2"/>
    <mergeCell ref="A9:I9"/>
    <mergeCell ref="A11:D11"/>
    <mergeCell ref="E11:I11"/>
    <mergeCell ref="A3:I3"/>
    <mergeCell ref="A7:I7"/>
    <mergeCell ref="A8:I8"/>
    <mergeCell ref="A10:D10"/>
    <mergeCell ref="E10:I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9" workbookViewId="0">
      <selection activeCell="B18" sqref="B18:B19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53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46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12">
        <v>-0.6</v>
      </c>
      <c r="F4" s="11">
        <f>D4+(D4*E4)</f>
        <v>180</v>
      </c>
      <c r="G4" s="13">
        <f>(D4+(D4*E4))/3*2</f>
        <v>120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IF(C5="si",720,0)</f>
        <v>0</v>
      </c>
      <c r="E5" s="12">
        <v>-0.6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IF(C6="si",1350,0)</f>
        <v>1350</v>
      </c>
      <c r="E6" s="12">
        <v>-0.6</v>
      </c>
      <c r="F6" s="11">
        <f>D6+(D6*E6)</f>
        <v>540</v>
      </c>
      <c r="G6" s="13">
        <f t="shared" si="0"/>
        <v>360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1260</v>
      </c>
      <c r="G8" s="17">
        <f>SUM(G4:G7)</f>
        <v>840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84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924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&amp;"Arial,Grassetto"    n. ____________RGDIB&amp;Ca carico di ___________________________________________________________&amp;RNota spese 10 "Rito Collegiale"
(Direttissima, con o senza rito alternativo)"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6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61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46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12">
        <v>-0.5</v>
      </c>
      <c r="F4" s="11">
        <f>D4+(D4*E4)</f>
        <v>225</v>
      </c>
      <c r="G4" s="13">
        <f>(D4+(D4*E4))/3*2</f>
        <v>150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IF(C5="si",720,0)</f>
        <v>0</v>
      </c>
      <c r="E5" s="12"/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IF(C6="si",1350,0)</f>
        <v>1350</v>
      </c>
      <c r="E6" s="12">
        <v>-0.5</v>
      </c>
      <c r="F6" s="11">
        <f>D6+(D6*E6)</f>
        <v>675</v>
      </c>
      <c r="G6" s="13">
        <f t="shared" si="0"/>
        <v>450</v>
      </c>
    </row>
    <row r="7" spans="1:7" x14ac:dyDescent="0.2">
      <c r="A7" s="14">
        <v>4</v>
      </c>
      <c r="B7" s="15" t="s">
        <v>13</v>
      </c>
      <c r="C7" s="10" t="s">
        <v>39</v>
      </c>
      <c r="D7" s="11">
        <f>IF(C7="si",1350,0)</f>
        <v>0</v>
      </c>
      <c r="E7" s="12"/>
      <c r="F7" s="11">
        <f>D7+(D7*E7)</f>
        <v>0</v>
      </c>
      <c r="G7" s="13">
        <f t="shared" si="0"/>
        <v>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900</v>
      </c>
      <c r="G8" s="17">
        <f>SUM(G4:G7)</f>
        <v>600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60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660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&amp;"Arial,Grassetto"    n. ____________RGDIB&amp;Ca carico di ___________________________________________________________&amp;RNota spese 11 "Rito Collegiale"
(Patteggiamento)"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12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62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46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12">
        <v>-0.5</v>
      </c>
      <c r="F4" s="11">
        <f>D4+(D4*E4)</f>
        <v>225</v>
      </c>
      <c r="G4" s="13">
        <f>(D4+(D4*E4))/3*2</f>
        <v>150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IF(C5="si",720,0)</f>
        <v>0</v>
      </c>
      <c r="E5" s="12">
        <v>-0.5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IF(C6="si",1350,0)</f>
        <v>1350</v>
      </c>
      <c r="E6" s="12">
        <v>-0.5</v>
      </c>
      <c r="F6" s="11">
        <f>D6+(D6*E6)</f>
        <v>675</v>
      </c>
      <c r="G6" s="13">
        <f t="shared" si="0"/>
        <v>450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-0.5</v>
      </c>
      <c r="F7" s="11">
        <f>D7+(D7*E7)</f>
        <v>675</v>
      </c>
      <c r="G7" s="13">
        <f t="shared" si="0"/>
        <v>450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1575</v>
      </c>
      <c r="G8" s="17">
        <f>SUM(G4:G7)</f>
        <v>1050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157.5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1207.5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&amp;"Arial,Grassetto"    n. ____________RGDIB&amp;Ca carico di ___________________________________________________________&amp;RNota spese 12 "Rito Collegiale"
(Abbreviato condizionato/Ordinario
)"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7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63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48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IF(C4="si",810,0)</f>
        <v>810</v>
      </c>
      <c r="E4" s="12">
        <v>-0.6</v>
      </c>
      <c r="F4" s="11">
        <f>D4+(D4*E4)</f>
        <v>324</v>
      </c>
      <c r="G4" s="13">
        <f>(D4+(D4*E4))/3*2</f>
        <v>216</v>
      </c>
    </row>
    <row r="5" spans="1:7" x14ac:dyDescent="0.2">
      <c r="A5" s="14">
        <v>2</v>
      </c>
      <c r="B5" s="15" t="s">
        <v>11</v>
      </c>
      <c r="C5" s="10"/>
      <c r="D5" s="11">
        <f>IF(C5="si",720,0)</f>
        <v>0</v>
      </c>
      <c r="E5" s="12">
        <v>-0.6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/>
      <c r="D6" s="11">
        <f>IF(C6="si",990,0)</f>
        <v>0</v>
      </c>
      <c r="E6" s="12">
        <v>-0.6</v>
      </c>
      <c r="F6" s="11">
        <f>D6+(D6*E6)</f>
        <v>0</v>
      </c>
      <c r="G6" s="13">
        <f t="shared" si="0"/>
        <v>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864</v>
      </c>
      <c r="G8" s="17">
        <f>SUM(G4:G7)</f>
        <v>576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86.399999999999991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662.4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RGGIP&amp;Ca carico di ___________________________________________________________&amp;RNota spese 13 "GIPGUP"
(Udienza Preliminare senza rito)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7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64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48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IF(C4="si",810,0)</f>
        <v>810</v>
      </c>
      <c r="E4" s="12">
        <v>-0.6</v>
      </c>
      <c r="F4" s="11">
        <f>D4+(D4*E4)</f>
        <v>324</v>
      </c>
      <c r="G4" s="13">
        <f>(D4+(D4*E4))/3*2</f>
        <v>216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IF(C5="si",720,0)</f>
        <v>0</v>
      </c>
      <c r="E5" s="12">
        <v>-0.6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IF(C6="si",990,0)</f>
        <v>990</v>
      </c>
      <c r="E6" s="12">
        <v>-0.6</v>
      </c>
      <c r="F6" s="11">
        <f>D6+(D6*E6)</f>
        <v>396</v>
      </c>
      <c r="G6" s="13">
        <f t="shared" si="0"/>
        <v>264</v>
      </c>
    </row>
    <row r="7" spans="1:7" x14ac:dyDescent="0.2">
      <c r="A7" s="14">
        <v>4</v>
      </c>
      <c r="B7" s="15" t="s">
        <v>13</v>
      </c>
      <c r="C7" s="10" t="s">
        <v>39</v>
      </c>
      <c r="D7" s="11">
        <f>IF(C7="si",1350,0)</f>
        <v>0</v>
      </c>
      <c r="E7" s="12">
        <v>-0.6</v>
      </c>
      <c r="F7" s="11">
        <f>D7+(D7*E7)</f>
        <v>0</v>
      </c>
      <c r="G7" s="13">
        <f t="shared" si="0"/>
        <v>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720</v>
      </c>
      <c r="G8" s="17">
        <f>SUM(G4:G7)</f>
        <v>480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72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552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RGGIP&amp;Ca carico di ___________________________________________________________&amp;RNota spese 14 "GIPGUP"
(Patteggiamento)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6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54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48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IF(C4="si",810,0)</f>
        <v>810</v>
      </c>
      <c r="E4" s="12">
        <v>-0.6</v>
      </c>
      <c r="F4" s="11">
        <f>D4+(D4*E4)</f>
        <v>324</v>
      </c>
      <c r="G4" s="13">
        <f>(D4+(D4*E4))/3*2</f>
        <v>216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IF(C5="si",720,0)</f>
        <v>0</v>
      </c>
      <c r="E5" s="12">
        <v>-0.6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IF(C6="si",990,0)</f>
        <v>990</v>
      </c>
      <c r="E6" s="12">
        <v>-0.6</v>
      </c>
      <c r="F6" s="11">
        <f>D6+(D6*E6)</f>
        <v>396</v>
      </c>
      <c r="G6" s="13">
        <f t="shared" si="0"/>
        <v>264</v>
      </c>
    </row>
    <row r="7" spans="1:7" x14ac:dyDescent="0.2">
      <c r="A7" s="14">
        <v>4</v>
      </c>
      <c r="B7" s="15" t="s">
        <v>13</v>
      </c>
      <c r="C7" s="10" t="s">
        <v>49</v>
      </c>
      <c r="D7" s="11">
        <f>IF(C7="si",1350,0)</f>
        <v>1350</v>
      </c>
      <c r="E7" s="12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1260</v>
      </c>
      <c r="G8" s="17">
        <f>SUM(G4:G7)</f>
        <v>840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126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966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RGGIP&amp;Ca carico di ___________________________________________________________&amp;RNota spese 15 "GIPGUP"
(Abbreviato)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4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55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48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IF(C4="si",810,0)</f>
        <v>810</v>
      </c>
      <c r="E4" s="12">
        <v>-0.5</v>
      </c>
      <c r="F4" s="11">
        <f>D4+(D4*E4)</f>
        <v>405</v>
      </c>
      <c r="G4" s="13">
        <f>(D4+(D4*E4))/3*2</f>
        <v>270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IF(C5="si",720,0)</f>
        <v>0</v>
      </c>
      <c r="E5" s="12">
        <v>-0.5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IF(C6="si",990,0)</f>
        <v>990</v>
      </c>
      <c r="E6" s="12">
        <v>-0.5</v>
      </c>
      <c r="F6" s="11">
        <f>D6+(D6*E6)</f>
        <v>495</v>
      </c>
      <c r="G6" s="13">
        <f t="shared" si="0"/>
        <v>330</v>
      </c>
    </row>
    <row r="7" spans="1:7" x14ac:dyDescent="0.2">
      <c r="A7" s="14">
        <v>4</v>
      </c>
      <c r="B7" s="15" t="s">
        <v>13</v>
      </c>
      <c r="C7" s="10" t="s">
        <v>49</v>
      </c>
      <c r="D7" s="11">
        <f>IF(C7="si",1350,0)</f>
        <v>1350</v>
      </c>
      <c r="E7" s="12">
        <v>-0.5</v>
      </c>
      <c r="F7" s="11">
        <f>D7+(D7*E7)</f>
        <v>675</v>
      </c>
      <c r="G7" s="13">
        <f t="shared" si="0"/>
        <v>450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1575</v>
      </c>
      <c r="G8" s="17">
        <f>SUM(G4:G7)</f>
        <v>1050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157.5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1207.5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RGGIP&amp;Ca carico di ___________________________________________________________&amp;RNota spese 16 "GIPGUP"
(Abbreviato condizionato)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7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51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50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IF(C4="si",360,0)</f>
        <v>360</v>
      </c>
      <c r="E4" s="12">
        <v>-0.5</v>
      </c>
      <c r="F4" s="11">
        <f>D4+(D4*E4)</f>
        <v>180</v>
      </c>
      <c r="G4" s="13">
        <f>(D4+(D4*E4))/3*2</f>
        <v>120</v>
      </c>
    </row>
    <row r="5" spans="1:7" x14ac:dyDescent="0.2">
      <c r="A5" s="14">
        <v>2</v>
      </c>
      <c r="B5" s="15" t="s">
        <v>11</v>
      </c>
      <c r="C5" s="10"/>
      <c r="D5" s="11">
        <f>IF(C5="si",450,0)</f>
        <v>0</v>
      </c>
      <c r="E5" s="12">
        <v>-0.5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/>
      <c r="D6" s="11">
        <f>IF(C6="si",720,0)</f>
        <v>0</v>
      </c>
      <c r="E6" s="12">
        <v>-0.5</v>
      </c>
      <c r="F6" s="11">
        <f>D6+(D6*E6)</f>
        <v>0</v>
      </c>
      <c r="G6" s="13">
        <f t="shared" si="0"/>
        <v>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IF(C7="si",630,0)</f>
        <v>630</v>
      </c>
      <c r="E7" s="12">
        <v>-0.5</v>
      </c>
      <c r="F7" s="11">
        <f>D7+(D7*E7)</f>
        <v>315</v>
      </c>
      <c r="G7" s="13">
        <f t="shared" si="0"/>
        <v>210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495</v>
      </c>
      <c r="G8" s="17">
        <f>SUM(G4:G7)</f>
        <v>330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49.5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379.5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 GDP&amp;Ca carico di ___________________________________________________________&amp;RNota spese 17 "Giudice di Pace"
(N.D.P. o art. 35)"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view="pageLayout" topLeftCell="A6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52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50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IF(C4="si",360,0)</f>
        <v>360</v>
      </c>
      <c r="E4" s="12">
        <v>-0.5</v>
      </c>
      <c r="F4" s="11">
        <f>D4+(D4*E4)</f>
        <v>180</v>
      </c>
      <c r="G4" s="13">
        <f>(D4+(D4*E4))/3*2</f>
        <v>120</v>
      </c>
    </row>
    <row r="5" spans="1:7" x14ac:dyDescent="0.2">
      <c r="A5" s="14">
        <v>2</v>
      </c>
      <c r="B5" s="15" t="s">
        <v>11</v>
      </c>
      <c r="C5" s="10"/>
      <c r="D5" s="11">
        <f>IF(C5="si",450,0)</f>
        <v>0</v>
      </c>
      <c r="E5" s="12">
        <v>-0.5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IF(C6="si",720,0)</f>
        <v>720</v>
      </c>
      <c r="E6" s="12">
        <v>-0.5</v>
      </c>
      <c r="F6" s="11">
        <f>D6+(D6*E6)</f>
        <v>360</v>
      </c>
      <c r="G6" s="13">
        <f t="shared" si="0"/>
        <v>240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IF(C7="si",630,0)</f>
        <v>630</v>
      </c>
      <c r="E7" s="12">
        <v>-0.5</v>
      </c>
      <c r="F7" s="11">
        <f>D7+(D7*E7)</f>
        <v>315</v>
      </c>
      <c r="G7" s="13">
        <f t="shared" si="0"/>
        <v>210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855</v>
      </c>
      <c r="G8" s="17">
        <f>SUM(G4:G7)</f>
        <v>570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85.5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655.5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 GDP&amp;Ca carico di ___________________________________________________________&amp;RNota spese 18 "Giudice di Pace"
(Ordinario)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9" workbookViewId="0">
      <selection activeCell="B18" sqref="B18:B19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0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12">
        <v>-0.6</v>
      </c>
      <c r="F4" s="11">
        <f>D4+(D4*E4)</f>
        <v>180</v>
      </c>
      <c r="G4" s="13">
        <f>(D4+(D4*E4))/3*2</f>
        <v>120</v>
      </c>
    </row>
    <row r="5" spans="1:7" x14ac:dyDescent="0.2">
      <c r="A5" s="14">
        <v>2</v>
      </c>
      <c r="B5" s="15" t="s">
        <v>11</v>
      </c>
      <c r="C5" s="10"/>
      <c r="D5" s="11">
        <f>IF(C5="si",540,0)</f>
        <v>0</v>
      </c>
      <c r="E5" s="12"/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/>
      <c r="D6" s="11">
        <f>IF(C6="si",1080,0)</f>
        <v>0</v>
      </c>
      <c r="E6" s="12"/>
      <c r="F6" s="11">
        <f>D6+(D6*E6)</f>
        <v>0</v>
      </c>
      <c r="G6" s="13">
        <f t="shared" si="0"/>
        <v>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720</v>
      </c>
      <c r="G8" s="17">
        <f>SUM(G4:G7)</f>
        <v>480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48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528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RGDIB&amp;Ca carico di ___________________________________________________________&amp;RNota spese 1 "Rito Monocratico"
(Acq. atti, e/o Sentenza ex artt.129 o 469 c.p.p.)"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8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40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12">
        <v>-0.6</v>
      </c>
      <c r="F4" s="11">
        <f>D4+(D4*E4)</f>
        <v>180</v>
      </c>
      <c r="G4" s="13">
        <f>(D4+(D4*E4))/3*2</f>
        <v>120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IF(C5="si",540,0)</f>
        <v>0</v>
      </c>
      <c r="E5" s="12"/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IF(C6="si",1080,0)</f>
        <v>1080</v>
      </c>
      <c r="E6" s="12">
        <v>-0.6</v>
      </c>
      <c r="F6" s="11">
        <f>D6+(D6*E6)</f>
        <v>432</v>
      </c>
      <c r="G6" s="13">
        <f t="shared" si="0"/>
        <v>288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1152</v>
      </c>
      <c r="G8" s="17">
        <f>SUM(G4:G7)</f>
        <v>768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76.8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844.8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&amp;"Arial,Grassetto"    n. ____________RGDIB&amp;Ca carico di ___________________________________________________________&amp;RNota spese 2 "Rito Monocratico"
(Direttissima, con o senza rito alternativo)"
  </oddHeader>
    <oddFooter>&amp;CFoglio di calcolo con i parametri di cui al D.M. 10 marzo 2014 n. 55, per la determinazione del compenso per la professione forense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11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58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12">
        <v>-0.6</v>
      </c>
      <c r="F4" s="11">
        <f>D4+(D4*E4)</f>
        <v>180</v>
      </c>
      <c r="G4" s="13">
        <f>(D4+(D4*E4))/3*2</f>
        <v>120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IF(C5="si",540,0)</f>
        <v>0</v>
      </c>
      <c r="E5" s="12">
        <v>-0.6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IF(C6="si",1080,0)</f>
        <v>1080</v>
      </c>
      <c r="E6" s="12">
        <v>-0.6</v>
      </c>
      <c r="F6" s="11">
        <f>D6+(D6*E6)</f>
        <v>432</v>
      </c>
      <c r="G6" s="13">
        <f t="shared" si="0"/>
        <v>288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1152</v>
      </c>
      <c r="G8" s="17">
        <f>SUM(G4:G7)</f>
        <v>768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76.8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844.8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>&amp;LProc. pen.  n. _____________ RGNR
                &amp;"Arial,Grassetto"    n. ____________RGDIB&amp;Ca carico di ___________________________________________________________&amp;RNota spese 3 "Rito Monocratico"
(Ordinario "semplice")</oddHeader>
    <oddFooter>&amp;CFoglio di calcolo con i parametri di cui al D.M. 10 marzo 2014 n. 55, per la determinazione del compenso per la professione forense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7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41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41">
        <v>-0.5</v>
      </c>
      <c r="F4" s="11">
        <f>D4+(D4*E4)</f>
        <v>225</v>
      </c>
      <c r="G4" s="13">
        <f>(D4+(D4*E4))/3*2</f>
        <v>150</v>
      </c>
    </row>
    <row r="5" spans="1:7" x14ac:dyDescent="0.2">
      <c r="A5" s="14">
        <v>2</v>
      </c>
      <c r="B5" s="15" t="s">
        <v>11</v>
      </c>
      <c r="C5" s="10" t="s">
        <v>39</v>
      </c>
      <c r="D5" s="11">
        <f>IF(C5="si",540,0)</f>
        <v>0</v>
      </c>
      <c r="E5" s="41"/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IF(C6="si",1080,0)</f>
        <v>1080</v>
      </c>
      <c r="E6" s="41">
        <v>-0.5</v>
      </c>
      <c r="F6" s="11">
        <f>D6+(D6*E6)</f>
        <v>540</v>
      </c>
      <c r="G6" s="13">
        <f t="shared" si="0"/>
        <v>360</v>
      </c>
    </row>
    <row r="7" spans="1:7" x14ac:dyDescent="0.2">
      <c r="A7" s="14">
        <v>4</v>
      </c>
      <c r="B7" s="15" t="s">
        <v>13</v>
      </c>
      <c r="C7" s="10" t="s">
        <v>39</v>
      </c>
      <c r="D7" s="11">
        <f>IF(C7="si",1350,0)</f>
        <v>0</v>
      </c>
      <c r="E7" s="41"/>
      <c r="F7" s="11">
        <f>D7+(D7*E7)</f>
        <v>0</v>
      </c>
      <c r="G7" s="13">
        <f t="shared" si="0"/>
        <v>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765</v>
      </c>
      <c r="G8" s="17">
        <f>SUM(G4:G7)</f>
        <v>510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51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561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>&amp;LProc. pen.  n. _____________ RGNR
                &amp;"Arial,Grassetto"    n. ____________RGDIB&amp;Ca carico di ___________________________________________________________&amp;RNota spese 4 "Rito Monocratico"
(Applicazione Pena su richiesta)</oddHeader>
    <oddFooter>&amp;CFoglio di calcolo con i parametri di cui al D.M. 10 marzo 2014 n. 55, per la determinazione del compenso per la professione forense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8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42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41">
        <v>-0.6</v>
      </c>
      <c r="F4" s="11">
        <f>D4+(D4*E4)</f>
        <v>180</v>
      </c>
      <c r="G4" s="13">
        <f>(D4+(D4*E4))/3*2</f>
        <v>120</v>
      </c>
    </row>
    <row r="5" spans="1:7" x14ac:dyDescent="0.2">
      <c r="A5" s="14">
        <v>2</v>
      </c>
      <c r="B5" s="15" t="s">
        <v>11</v>
      </c>
      <c r="C5" s="10"/>
      <c r="D5" s="11">
        <f>IF(C5="si",540,0)</f>
        <v>0</v>
      </c>
      <c r="E5" s="41">
        <v>-0.6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IF(C6="si",1080,0)</f>
        <v>1080</v>
      </c>
      <c r="E6" s="41">
        <v>-0.6</v>
      </c>
      <c r="F6" s="11">
        <f>D6+(D6*E6)</f>
        <v>432</v>
      </c>
      <c r="G6" s="13">
        <f t="shared" si="0"/>
        <v>288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41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1152</v>
      </c>
      <c r="G8" s="17">
        <f>SUM(G4:G7)</f>
        <v>768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76.8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844.8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D12:F12"/>
    <mergeCell ref="B14:F14"/>
    <mergeCell ref="A16:A17"/>
    <mergeCell ref="B16:E16"/>
    <mergeCell ref="F16:G16"/>
    <mergeCell ref="B17:G17"/>
    <mergeCell ref="A11:G11"/>
    <mergeCell ref="A1:G1"/>
    <mergeCell ref="B3:C3"/>
    <mergeCell ref="B8:E8"/>
    <mergeCell ref="A9:G9"/>
    <mergeCell ref="D10:F10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>&amp;LProc. pen.  n. _____________ RGNR
                &amp;"Arial,Grassetto"    n. ____________RGDIB&amp;Ca carico di ___________________________________________________________&amp;RNota spese 5 "Rito Monocratico"
(Giudizio Abbreviato)</oddHeader>
    <oddFooter>&amp;CFoglio di calcolo con i parametri di cui al D.M. 10 marzo 2014 n. 55, per la determinazione del compenso per la professione forense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12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44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41">
        <v>-0.5</v>
      </c>
      <c r="F4" s="11">
        <f>D4+(D4*E4)</f>
        <v>225</v>
      </c>
      <c r="G4" s="13">
        <f>(D4+(D4*E4))/3*2</f>
        <v>150</v>
      </c>
    </row>
    <row r="5" spans="1:7" x14ac:dyDescent="0.2">
      <c r="A5" s="14">
        <v>2</v>
      </c>
      <c r="B5" s="15" t="s">
        <v>11</v>
      </c>
      <c r="C5" s="10"/>
      <c r="D5" s="11">
        <f>IF(C5="si",540,0)</f>
        <v>0</v>
      </c>
      <c r="E5" s="41">
        <v>-0.5</v>
      </c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 t="s">
        <v>10</v>
      </c>
      <c r="D6" s="11">
        <f>IF(C6="si",1080,0)</f>
        <v>1080</v>
      </c>
      <c r="E6" s="12">
        <v>-0.5</v>
      </c>
      <c r="F6" s="11">
        <f>D6+(D6*E6)</f>
        <v>540</v>
      </c>
      <c r="G6" s="13">
        <f t="shared" si="0"/>
        <v>360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41">
        <v>-0.5</v>
      </c>
      <c r="F7" s="11">
        <f>D7+(D7*E7)</f>
        <v>675</v>
      </c>
      <c r="G7" s="13">
        <f t="shared" si="0"/>
        <v>450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1440</v>
      </c>
      <c r="G8" s="17">
        <f>SUM(G4:G7)</f>
        <v>960</v>
      </c>
    </row>
    <row r="9" spans="1:7" s="19" customFormat="1" ht="25.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45</v>
      </c>
      <c r="C14" s="65"/>
      <c r="D14" s="65"/>
      <c r="E14" s="65"/>
      <c r="F14" s="65"/>
      <c r="G14" s="34">
        <f>(G8+G10+G12)/100*15</f>
        <v>144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1104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D12:F12"/>
    <mergeCell ref="B14:F14"/>
    <mergeCell ref="A16:A17"/>
    <mergeCell ref="B16:E16"/>
    <mergeCell ref="F16:G16"/>
    <mergeCell ref="B17:G17"/>
    <mergeCell ref="A11:G11"/>
    <mergeCell ref="A1:G1"/>
    <mergeCell ref="B3:C3"/>
    <mergeCell ref="B8:E8"/>
    <mergeCell ref="A9:G9"/>
    <mergeCell ref="D10:F10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>&amp;LProc. pen.  n. _____________ RGNR
                &amp;"Arial,Grassetto"    n. ____________RGDIB&amp;Ca carico di ___________________________________________________________&amp;RNota spese 6 "Rito Monocratico"
(Patr. ordinario e/o Abbreviato Cond.)</oddHeader>
    <oddFooter>&amp;CFoglio di calcolo con i parametri di cui al D.M. 10 marzo 2014 n. 55, per la determinazione del compenso per la professione forense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12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59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47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IF(C4="si",360,0)</f>
        <v>360</v>
      </c>
      <c r="E4" s="12">
        <v>-0.6</v>
      </c>
      <c r="F4" s="11">
        <f>D4+(D4*E4)</f>
        <v>144</v>
      </c>
      <c r="G4" s="13">
        <f>(D4+(D4*E4))/3*2</f>
        <v>96</v>
      </c>
    </row>
    <row r="5" spans="1:7" x14ac:dyDescent="0.2">
      <c r="A5" s="14">
        <v>2</v>
      </c>
      <c r="B5" s="15" t="s">
        <v>11</v>
      </c>
      <c r="C5" s="10" t="s">
        <v>10</v>
      </c>
      <c r="D5" s="11">
        <f>IF(C5="si",1170,0)</f>
        <v>1170</v>
      </c>
      <c r="E5" s="12">
        <v>-0.6</v>
      </c>
      <c r="F5" s="11">
        <f>D5+(D5*E5)</f>
        <v>468</v>
      </c>
      <c r="G5" s="13">
        <f t="shared" ref="G5:G7" si="0">(D5+(D5*E5))/3*2</f>
        <v>312</v>
      </c>
    </row>
    <row r="6" spans="1:7" x14ac:dyDescent="0.2">
      <c r="A6" s="14">
        <v>3</v>
      </c>
      <c r="B6" s="15" t="s">
        <v>12</v>
      </c>
      <c r="C6" s="10"/>
      <c r="D6" s="11"/>
      <c r="E6" s="42"/>
      <c r="F6" s="11"/>
      <c r="G6" s="13"/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-0.6</v>
      </c>
      <c r="F7" s="11">
        <f>D7+(D7*E7)</f>
        <v>540</v>
      </c>
      <c r="G7" s="13">
        <f t="shared" si="0"/>
        <v>360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1152</v>
      </c>
      <c r="G8" s="17">
        <f>SUM(G4:G7)</f>
        <v>768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76.8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844.8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D12:F12"/>
    <mergeCell ref="B14:F14"/>
    <mergeCell ref="A16:A17"/>
    <mergeCell ref="B16:E16"/>
    <mergeCell ref="F16:G16"/>
    <mergeCell ref="B17:G17"/>
    <mergeCell ref="A11:G11"/>
    <mergeCell ref="A1:G1"/>
    <mergeCell ref="B3:C3"/>
    <mergeCell ref="B8:E8"/>
    <mergeCell ref="A9:G9"/>
    <mergeCell ref="D10:F10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>&amp;LProc. pen.  n. _____________ RGNR
                &amp;"Arial,Grassetto"    n. ____________RG TRIB&amp;Ca carico di ___________________________________________________________&amp;RNota spese 8 "Rito Collegiale"
(Riesame e/o Misure di Prevenzione)</oddHeader>
    <oddFooter>&amp;CFoglio di calcolo con i parametri di cui al D.M. 10 marzo 2014 n. 55, per la determinazione del compenso per la professione forense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view="pageLayout" topLeftCell="A12" workbookViewId="0">
      <selection activeCell="B18" sqref="B18"/>
    </sheetView>
  </sheetViews>
  <sheetFormatPr defaultColWidth="9" defaultRowHeight="12.75" x14ac:dyDescent="0.2"/>
  <cols>
    <col min="1" max="1" width="7.42578125" style="1" bestFit="1" customWidth="1"/>
    <col min="2" max="2" width="53.85546875" style="1" customWidth="1"/>
    <col min="3" max="7" width="15.28515625" style="1" customWidth="1"/>
    <col min="8" max="16384" width="9" style="1"/>
  </cols>
  <sheetData>
    <row r="1" spans="1:7" ht="20.25" customHeight="1" x14ac:dyDescent="0.2">
      <c r="A1" s="76" t="s">
        <v>60</v>
      </c>
      <c r="B1" s="76"/>
      <c r="C1" s="76"/>
      <c r="D1" s="76"/>
      <c r="E1" s="76"/>
      <c r="F1" s="76"/>
      <c r="G1" s="76"/>
    </row>
    <row r="2" spans="1:7" s="4" customFormat="1" ht="86.25" customHeight="1" x14ac:dyDescent="0.25">
      <c r="A2" s="2" t="s">
        <v>1</v>
      </c>
      <c r="B2" s="2" t="s">
        <v>2</v>
      </c>
      <c r="C2" s="2"/>
      <c r="D2" s="2" t="s">
        <v>46</v>
      </c>
      <c r="E2" s="2" t="s">
        <v>4</v>
      </c>
      <c r="F2" s="2" t="s">
        <v>5</v>
      </c>
      <c r="G2" s="3" t="s">
        <v>6</v>
      </c>
    </row>
    <row r="3" spans="1:7" ht="15" customHeight="1" x14ac:dyDescent="0.2">
      <c r="A3" s="5"/>
      <c r="B3" s="77" t="s">
        <v>7</v>
      </c>
      <c r="C3" s="77"/>
      <c r="D3" s="6"/>
      <c r="E3" s="7" t="s">
        <v>8</v>
      </c>
      <c r="F3" s="6"/>
      <c r="G3" s="6"/>
    </row>
    <row r="4" spans="1:7" x14ac:dyDescent="0.2">
      <c r="A4" s="8">
        <v>1</v>
      </c>
      <c r="B4" s="9" t="s">
        <v>9</v>
      </c>
      <c r="C4" s="10" t="s">
        <v>10</v>
      </c>
      <c r="D4" s="11">
        <f>IF(C4="si",450,0)</f>
        <v>450</v>
      </c>
      <c r="E4" s="12">
        <v>-0.5</v>
      </c>
      <c r="F4" s="11">
        <f>D4+(D4*E4)</f>
        <v>225</v>
      </c>
      <c r="G4" s="13">
        <f>(D4+(D4*E4))/3*2</f>
        <v>150</v>
      </c>
    </row>
    <row r="5" spans="1:7" x14ac:dyDescent="0.2">
      <c r="A5" s="14">
        <v>2</v>
      </c>
      <c r="B5" s="15" t="s">
        <v>11</v>
      </c>
      <c r="C5" s="10"/>
      <c r="D5" s="11">
        <f>IF(C5="si",540,0)</f>
        <v>0</v>
      </c>
      <c r="E5" s="12"/>
      <c r="F5" s="11">
        <f>D5+(D5*E5)</f>
        <v>0</v>
      </c>
      <c r="G5" s="13">
        <f t="shared" ref="G5:G7" si="0">(D5+(D5*E5))/3*2</f>
        <v>0</v>
      </c>
    </row>
    <row r="6" spans="1:7" x14ac:dyDescent="0.2">
      <c r="A6" s="14">
        <v>3</v>
      </c>
      <c r="B6" s="15" t="s">
        <v>12</v>
      </c>
      <c r="C6" s="10"/>
      <c r="D6" s="11">
        <f>IF(C6="si",1080,0)</f>
        <v>0</v>
      </c>
      <c r="E6" s="12"/>
      <c r="F6" s="11">
        <f>D6+(D6*E6)</f>
        <v>0</v>
      </c>
      <c r="G6" s="13">
        <f t="shared" si="0"/>
        <v>0</v>
      </c>
    </row>
    <row r="7" spans="1:7" x14ac:dyDescent="0.2">
      <c r="A7" s="14">
        <v>4</v>
      </c>
      <c r="B7" s="15" t="s">
        <v>13</v>
      </c>
      <c r="C7" s="10" t="s">
        <v>10</v>
      </c>
      <c r="D7" s="11">
        <f>IF(C7="si",1350,0)</f>
        <v>1350</v>
      </c>
      <c r="E7" s="12">
        <v>-0.5</v>
      </c>
      <c r="F7" s="11">
        <f>D7+(D7*E7)</f>
        <v>675</v>
      </c>
      <c r="G7" s="13">
        <f t="shared" si="0"/>
        <v>450</v>
      </c>
    </row>
    <row r="8" spans="1:7" s="18" customFormat="1" ht="22.5" customHeight="1" x14ac:dyDescent="0.25">
      <c r="A8" s="16">
        <v>5</v>
      </c>
      <c r="B8" s="78" t="s">
        <v>14</v>
      </c>
      <c r="C8" s="78"/>
      <c r="D8" s="78"/>
      <c r="E8" s="78"/>
      <c r="F8" s="17">
        <f>SUM(F4:F7)</f>
        <v>900</v>
      </c>
      <c r="G8" s="17">
        <f>SUM(G4:G7)</f>
        <v>600</v>
      </c>
    </row>
    <row r="9" spans="1:7" s="19" customFormat="1" ht="27.75" customHeight="1" x14ac:dyDescent="0.2">
      <c r="A9" s="75" t="s">
        <v>18</v>
      </c>
      <c r="B9" s="75"/>
      <c r="C9" s="75"/>
      <c r="D9" s="75"/>
      <c r="E9" s="75"/>
      <c r="F9" s="75"/>
      <c r="G9" s="75"/>
    </row>
    <row r="10" spans="1:7" ht="30" customHeight="1" x14ac:dyDescent="0.2">
      <c r="A10" s="16">
        <v>6</v>
      </c>
      <c r="B10" s="31" t="s">
        <v>20</v>
      </c>
      <c r="C10" s="20"/>
      <c r="D10" s="79"/>
      <c r="E10" s="79"/>
      <c r="F10" s="79"/>
      <c r="G10" s="33">
        <f>IF(C10="si",G8/100*20,0)</f>
        <v>0</v>
      </c>
    </row>
    <row r="11" spans="1:7" s="19" customFormat="1" ht="25.5" customHeight="1" x14ac:dyDescent="0.2">
      <c r="A11" s="75" t="s">
        <v>19</v>
      </c>
      <c r="B11" s="75"/>
      <c r="C11" s="75"/>
      <c r="D11" s="75"/>
      <c r="E11" s="75"/>
      <c r="F11" s="75"/>
      <c r="G11" s="75"/>
    </row>
    <row r="12" spans="1:7" ht="29.25" customHeight="1" x14ac:dyDescent="0.2">
      <c r="A12" s="16">
        <v>7</v>
      </c>
      <c r="B12" s="32" t="s">
        <v>21</v>
      </c>
      <c r="C12" s="21"/>
      <c r="D12" s="63"/>
      <c r="E12" s="63"/>
      <c r="F12" s="63"/>
      <c r="G12" s="33">
        <f>(G8+G10)/100*C12*5</f>
        <v>0</v>
      </c>
    </row>
    <row r="13" spans="1:7" x14ac:dyDescent="0.2">
      <c r="A13" s="22"/>
      <c r="B13" s="22"/>
      <c r="C13" s="22"/>
      <c r="D13" s="22"/>
      <c r="E13" s="22"/>
      <c r="F13" s="22"/>
      <c r="G13" s="22"/>
    </row>
    <row r="14" spans="1:7" ht="29.25" customHeight="1" x14ac:dyDescent="0.2">
      <c r="A14" s="16">
        <v>7</v>
      </c>
      <c r="B14" s="64" t="s">
        <v>43</v>
      </c>
      <c r="C14" s="65"/>
      <c r="D14" s="65"/>
      <c r="E14" s="65"/>
      <c r="F14" s="65"/>
      <c r="G14" s="34">
        <f>(G8+G10+G12)/100*10</f>
        <v>60</v>
      </c>
    </row>
    <row r="15" spans="1:7" s="27" customFormat="1" ht="29.25" customHeight="1" x14ac:dyDescent="0.2">
      <c r="A15" s="23"/>
      <c r="B15" s="24"/>
      <c r="C15" s="25"/>
      <c r="D15" s="25"/>
      <c r="E15" s="25"/>
      <c r="F15" s="25"/>
      <c r="G15" s="26"/>
    </row>
    <row r="16" spans="1:7" s="4" customFormat="1" ht="37.5" customHeight="1" x14ac:dyDescent="0.25">
      <c r="A16" s="66">
        <v>8</v>
      </c>
      <c r="B16" s="68" t="s">
        <v>15</v>
      </c>
      <c r="C16" s="69"/>
      <c r="D16" s="69"/>
      <c r="E16" s="69"/>
      <c r="F16" s="70">
        <f>G8+G10+G12+G14</f>
        <v>660</v>
      </c>
      <c r="G16" s="71"/>
    </row>
    <row r="17" spans="1:7" ht="20.25" customHeight="1" x14ac:dyDescent="0.2">
      <c r="A17" s="67"/>
      <c r="B17" s="72" t="s">
        <v>16</v>
      </c>
      <c r="C17" s="73"/>
      <c r="D17" s="73"/>
      <c r="E17" s="73"/>
      <c r="F17" s="73"/>
      <c r="G17" s="74"/>
    </row>
    <row r="18" spans="1:7" ht="15.75" customHeight="1" x14ac:dyDescent="0.2">
      <c r="A18" s="28"/>
      <c r="B18" s="28" t="s">
        <v>65</v>
      </c>
      <c r="C18" s="28"/>
      <c r="D18" s="28"/>
      <c r="E18" s="29" t="s">
        <v>17</v>
      </c>
      <c r="F18" s="28"/>
      <c r="G18" s="28"/>
    </row>
    <row r="19" spans="1:7" x14ac:dyDescent="0.2">
      <c r="A19" s="28"/>
      <c r="B19" s="28"/>
      <c r="C19" s="28"/>
      <c r="D19" s="30"/>
      <c r="E19" s="30"/>
      <c r="F19" s="30"/>
      <c r="G19" s="28"/>
    </row>
  </sheetData>
  <sheetProtection password="83AF" sheet="1" objects="1" scenarios="1"/>
  <dataConsolidate/>
  <mergeCells count="12">
    <mergeCell ref="A11:G11"/>
    <mergeCell ref="A1:G1"/>
    <mergeCell ref="B3:C3"/>
    <mergeCell ref="B8:E8"/>
    <mergeCell ref="A9:G9"/>
    <mergeCell ref="D10:F10"/>
    <mergeCell ref="D12:F12"/>
    <mergeCell ref="B14:F14"/>
    <mergeCell ref="A16:A17"/>
    <mergeCell ref="B16:E16"/>
    <mergeCell ref="F16:G16"/>
    <mergeCell ref="B17:G17"/>
  </mergeCells>
  <pageMargins left="0.4375" right="0.11811023622047245" top="0.98425196850393704" bottom="0.98425196850393704" header="0.51181102362204722" footer="0.51181102362204722"/>
  <pageSetup paperSize="9" orientation="landscape" r:id="rId1"/>
  <headerFooter alignWithMargins="0">
    <oddHeader xml:space="preserve">&amp;LProc. pen.  n. _____________ RGNR
                 &amp;"Arial,Grassetto"n. _____________ RGDIB&amp;Ca carico di ___________________________________________________________&amp;RNota spese 9 "Rito Collegiale"
(Acq. atti, e/o Sentenza ex artt.129 o 469 c.p.p.)"
  </oddHeader>
    <oddFooter>&amp;CFoglio di calcolo con i parametri di cui al D.M. 10 marzo 2014 n. 55, per la determinazione del compenso per la professione forense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Legenda</vt:lpstr>
      <vt:lpstr>1.Mono(Acq. atti o Prosc.)</vt:lpstr>
      <vt:lpstr>2. Mono (Direttissima)</vt:lpstr>
      <vt:lpstr>3. Mono (Patr. Ord. semplice)</vt:lpstr>
      <vt:lpstr>4. Mono (Patteggiamento)</vt:lpstr>
      <vt:lpstr>5. Mono (Abbreviato)</vt:lpstr>
      <vt:lpstr>6. Mono(Patr.Ord. o Abbr.Cond.)</vt:lpstr>
      <vt:lpstr>7. Coll (Riesami e Mis. Prev.)</vt:lpstr>
      <vt:lpstr>8. Coll (Acq. atti o Prosc.)</vt:lpstr>
      <vt:lpstr>9. Coll (Direttissima)</vt:lpstr>
      <vt:lpstr>10. Coll (Patteggiamento)</vt:lpstr>
      <vt:lpstr>11. Coll (Abbr. cond. o Ord.)</vt:lpstr>
      <vt:lpstr>12. GIPGUP (Ud. prel.)</vt:lpstr>
      <vt:lpstr>13. GIPGUP (Patteggiamento)</vt:lpstr>
      <vt:lpstr>14. GIPGUP (Abbreviato)</vt:lpstr>
      <vt:lpstr>15. GIPGUP (Abbreviato Cond)</vt:lpstr>
      <vt:lpstr>16. GDP (NDP e art. 35)</vt:lpstr>
      <vt:lpstr>17. GDP (ORDINARIO)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</dc:creator>
  <cp:lastModifiedBy>Mauro Tringali</cp:lastModifiedBy>
  <cp:lastPrinted>2014-09-03T06:43:35Z</cp:lastPrinted>
  <dcterms:created xsi:type="dcterms:W3CDTF">2014-04-10T10:17:03Z</dcterms:created>
  <dcterms:modified xsi:type="dcterms:W3CDTF">2014-10-19T09:26:16Z</dcterms:modified>
</cp:coreProperties>
</file>